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bookViews>
    <workbookView xWindow="0" yWindow="0" windowWidth="24000" windowHeight="985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35" i="1" l="1"/>
  <c r="E36" i="1"/>
  <c r="D34" i="1" l="1"/>
  <c r="D32" i="1"/>
  <c r="B9" i="1"/>
  <c r="D27" i="1"/>
  <c r="D31" i="1" s="1"/>
  <c r="D18" i="1"/>
  <c r="D30" i="1" s="1"/>
  <c r="D9" i="1"/>
  <c r="D33" i="1" s="1"/>
  <c r="D29" i="1" l="1"/>
  <c r="E12" i="2"/>
  <c r="E34" i="1"/>
  <c r="E32" i="1"/>
  <c r="I20" i="1"/>
  <c r="E10" i="2" l="1"/>
  <c r="F10" i="2" s="1"/>
  <c r="E6" i="2"/>
  <c r="F6" i="2" s="1"/>
  <c r="F12" i="2"/>
  <c r="B27" i="1"/>
  <c r="B18" i="1"/>
  <c r="E2" i="2" l="1"/>
  <c r="F2" i="2" s="1"/>
  <c r="E30" i="1"/>
  <c r="E1" i="2"/>
  <c r="F1" i="2" s="1"/>
  <c r="E33" i="1"/>
  <c r="E29" i="1"/>
  <c r="E4" i="2"/>
  <c r="F4" i="2" s="1"/>
  <c r="E31" i="1"/>
  <c r="E8" i="2"/>
  <c r="F8" i="2" s="1"/>
  <c r="E37" i="1" l="1"/>
  <c r="I6" i="1" s="1"/>
  <c r="I22" i="1" s="1"/>
  <c r="F14" i="2"/>
</calcChain>
</file>

<file path=xl/sharedStrings.xml><?xml version="1.0" encoding="utf-8"?>
<sst xmlns="http://schemas.openxmlformats.org/spreadsheetml/2006/main" count="48" uniqueCount="35">
  <si>
    <t>Stort hus:</t>
  </si>
  <si>
    <t>Kontingent D.S.I.</t>
  </si>
  <si>
    <t>Administration</t>
  </si>
  <si>
    <t>Forsikring</t>
  </si>
  <si>
    <t>Vedligehold</t>
  </si>
  <si>
    <t>I alt</t>
  </si>
  <si>
    <t>Lille hus:</t>
  </si>
  <si>
    <t>Plankeværk mod havn + 280,00</t>
  </si>
  <si>
    <t>Skur:</t>
  </si>
  <si>
    <t>Indtægter:</t>
  </si>
  <si>
    <t>Fra nr. 2 - 52A</t>
  </si>
  <si>
    <t>huse</t>
  </si>
  <si>
    <t>fra nr. 55-64</t>
  </si>
  <si>
    <t>Skur</t>
  </si>
  <si>
    <t>Rest. 2 x stort hus % forsikring</t>
  </si>
  <si>
    <t>Sejlklub 2 x stort hus</t>
  </si>
  <si>
    <t>DSI 3 x stort hus % DSI Andel</t>
  </si>
  <si>
    <t>Adm. 7 x stort hus % forsikring % vedl. Kun 1 x adm</t>
  </si>
  <si>
    <t>Kontingenter</t>
  </si>
  <si>
    <t>incl. Forsikring</t>
  </si>
  <si>
    <t>Udgifter:</t>
  </si>
  <si>
    <t>Diverse vedligehold</t>
  </si>
  <si>
    <t>Adm. + div.</t>
  </si>
  <si>
    <t>Renteudgifter ca.</t>
  </si>
  <si>
    <t>Årets resultat</t>
  </si>
  <si>
    <t>Storthus</t>
  </si>
  <si>
    <t>Lillehus</t>
  </si>
  <si>
    <t>Restaurant</t>
  </si>
  <si>
    <t>Sejlklub</t>
  </si>
  <si>
    <t>DSI</t>
  </si>
  <si>
    <t>Plankeværk</t>
  </si>
  <si>
    <t>Kontingent år 2018</t>
  </si>
  <si>
    <t>Budget 2018</t>
  </si>
  <si>
    <t>Bryggen 80(Bryghus)</t>
  </si>
  <si>
    <t>Adfdrag på taglån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</si>
</sst>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Border="1"/>
    <xf numFmtId="43" fontId="0" fillId="0" borderId="0" xfId="1" applyFont="1"/>
    <xf numFmtId="43" fontId="0" fillId="0" borderId="0" xfId="0" applyNumberFormat="1"/>
    <xf numFmtId="164" fontId="3" fillId="0" borderId="0" xfId="1" applyNumberFormat="1" applyFont="1"/>
    <xf numFmtId="164" fontId="3" fillId="0" borderId="1" xfId="1" applyNumberFormat="1" applyFont="1" applyBorder="1"/>
    <xf numFmtId="43" fontId="0" fillId="0" borderId="1" xfId="0" applyNumberFormat="1" applyBorder="1"/>
    <xf numFmtId="43" fontId="0" fillId="0" borderId="2" xfId="0" applyNumberFormat="1" applyBorder="1"/>
    <xf numFmtId="164" fontId="0" fillId="0" borderId="0" xfId="1" applyNumberFormat="1" applyFont="1"/>
    <xf numFmtId="164" fontId="2" fillId="0" borderId="0" xfId="1" applyNumberFormat="1" applyFont="1"/>
    <xf numFmtId="164" fontId="2" fillId="0" borderId="1" xfId="1" applyNumberFormat="1" applyFont="1" applyBorder="1"/>
    <xf numFmtId="165" fontId="0" fillId="0" borderId="0" xfId="1" applyNumberFormat="1" applyFont="1"/>
    <xf numFmtId="165" fontId="2" fillId="0" borderId="0" xfId="1" applyNumberFormat="1" applyFont="1"/>
    <xf numFmtId="165" fontId="5" fillId="0" borderId="0" xfId="1" applyNumberFormat="1" applyFont="1"/>
    <xf numFmtId="164" fontId="0" fillId="0" borderId="0" xfId="1" applyNumberFormat="1" applyFont="1" applyAlignment="1">
      <alignment horizontal="right"/>
    </xf>
    <xf numFmtId="43" fontId="0" fillId="0" borderId="0" xfId="0" applyNumberFormat="1" applyBorder="1"/>
    <xf numFmtId="0" fontId="6" fillId="0" borderId="0" xfId="0" applyFont="1"/>
    <xf numFmtId="164" fontId="7" fillId="0" borderId="0" xfId="1" applyNumberFormat="1" applyFont="1"/>
    <xf numFmtId="164" fontId="6" fillId="0" borderId="0" xfId="1" applyNumberFormat="1" applyFont="1"/>
    <xf numFmtId="164" fontId="4" fillId="0" borderId="0" xfId="1" applyNumberFormat="1" applyFont="1"/>
    <xf numFmtId="164" fontId="8" fillId="0" borderId="0" xfId="1" applyNumberFormat="1" applyFont="1"/>
    <xf numFmtId="0" fontId="0" fillId="0" borderId="0" xfId="0" applyFont="1"/>
    <xf numFmtId="164" fontId="1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3" workbookViewId="0">
      <selection activeCell="H37" sqref="H37"/>
    </sheetView>
  </sheetViews>
  <sheetFormatPr defaultRowHeight="15" x14ac:dyDescent="0.25"/>
  <cols>
    <col min="1" max="1" width="20.7109375" customWidth="1"/>
    <col min="2" max="2" width="10.85546875" customWidth="1"/>
    <col min="3" max="3" width="2" customWidth="1"/>
    <col min="4" max="4" width="10" bestFit="1" customWidth="1"/>
    <col min="5" max="5" width="14.140625" customWidth="1"/>
    <col min="9" max="9" width="12.5703125" bestFit="1" customWidth="1"/>
  </cols>
  <sheetData>
    <row r="1" spans="1:10" x14ac:dyDescent="0.25">
      <c r="A1" s="2" t="s">
        <v>31</v>
      </c>
      <c r="F1" s="1" t="s">
        <v>32</v>
      </c>
    </row>
    <row r="3" spans="1:10" x14ac:dyDescent="0.25">
      <c r="A3" s="1" t="s">
        <v>0</v>
      </c>
      <c r="F3" s="1" t="s">
        <v>9</v>
      </c>
    </row>
    <row r="4" spans="1:10" x14ac:dyDescent="0.25">
      <c r="B4" s="14">
        <v>2017</v>
      </c>
      <c r="C4" s="12"/>
      <c r="D4" s="13">
        <v>2018</v>
      </c>
      <c r="I4" s="3"/>
    </row>
    <row r="5" spans="1:10" x14ac:dyDescent="0.25">
      <c r="A5" t="s">
        <v>1</v>
      </c>
      <c r="B5" s="5">
        <v>3180</v>
      </c>
      <c r="C5" s="9"/>
      <c r="D5" s="10">
        <v>3180</v>
      </c>
      <c r="F5" t="s">
        <v>18</v>
      </c>
      <c r="I5" s="3"/>
    </row>
    <row r="6" spans="1:10" x14ac:dyDescent="0.25">
      <c r="A6" t="s">
        <v>2</v>
      </c>
      <c r="B6" s="5">
        <v>250</v>
      </c>
      <c r="C6" s="9"/>
      <c r="D6" s="10">
        <v>250</v>
      </c>
      <c r="F6" t="s">
        <v>19</v>
      </c>
      <c r="I6" s="9">
        <f>E37</f>
        <v>1087531</v>
      </c>
      <c r="J6" s="9"/>
    </row>
    <row r="7" spans="1:10" x14ac:dyDescent="0.25">
      <c r="A7" t="s">
        <v>3</v>
      </c>
      <c r="B7" s="5">
        <v>1328</v>
      </c>
      <c r="C7" s="9"/>
      <c r="D7" s="10">
        <v>1328</v>
      </c>
      <c r="I7" s="9"/>
      <c r="J7" s="9"/>
    </row>
    <row r="8" spans="1:10" x14ac:dyDescent="0.25">
      <c r="A8" t="s">
        <v>4</v>
      </c>
      <c r="B8" s="6">
        <v>9860</v>
      </c>
      <c r="C8" s="9"/>
      <c r="D8" s="11">
        <v>9860</v>
      </c>
      <c r="I8" s="9"/>
      <c r="J8" s="9"/>
    </row>
    <row r="9" spans="1:10" x14ac:dyDescent="0.25">
      <c r="A9" t="s">
        <v>5</v>
      </c>
      <c r="B9" s="5">
        <f>SUM(B5:B8)</f>
        <v>14618</v>
      </c>
      <c r="C9" s="9"/>
      <c r="D9" s="10">
        <f>SUM(D5:D8)</f>
        <v>14618</v>
      </c>
      <c r="I9" s="9"/>
      <c r="J9" s="9"/>
    </row>
    <row r="10" spans="1:10" x14ac:dyDescent="0.25">
      <c r="B10" s="5"/>
      <c r="C10" s="9"/>
      <c r="D10" s="10"/>
      <c r="I10" s="9"/>
      <c r="J10" s="9"/>
    </row>
    <row r="11" spans="1:10" x14ac:dyDescent="0.25">
      <c r="B11" s="5"/>
      <c r="C11" s="9"/>
      <c r="D11" s="10"/>
      <c r="I11" s="9"/>
      <c r="J11" s="9"/>
    </row>
    <row r="12" spans="1:10" x14ac:dyDescent="0.25">
      <c r="A12" s="1" t="s">
        <v>6</v>
      </c>
      <c r="B12" s="5"/>
      <c r="C12" s="9"/>
      <c r="D12" s="10"/>
      <c r="F12" s="1" t="s">
        <v>20</v>
      </c>
      <c r="I12" s="9"/>
      <c r="J12" s="9"/>
    </row>
    <row r="13" spans="1:10" x14ac:dyDescent="0.25">
      <c r="B13" s="5"/>
      <c r="C13" s="9"/>
      <c r="D13" s="10"/>
      <c r="I13" s="9"/>
      <c r="J13" s="9"/>
    </row>
    <row r="14" spans="1:10" x14ac:dyDescent="0.25">
      <c r="A14" t="s">
        <v>1</v>
      </c>
      <c r="B14" s="5">
        <v>3180</v>
      </c>
      <c r="C14" s="9"/>
      <c r="D14" s="10">
        <v>3180</v>
      </c>
      <c r="F14" t="s">
        <v>3</v>
      </c>
      <c r="I14" s="9">
        <v>80000</v>
      </c>
      <c r="J14" s="9"/>
    </row>
    <row r="15" spans="1:10" x14ac:dyDescent="0.25">
      <c r="A15" t="s">
        <v>2</v>
      </c>
      <c r="B15" s="5">
        <v>250</v>
      </c>
      <c r="C15" s="9"/>
      <c r="D15" s="10">
        <v>250</v>
      </c>
      <c r="F15" t="s">
        <v>1</v>
      </c>
      <c r="I15" s="9">
        <v>242086</v>
      </c>
      <c r="J15" s="9"/>
    </row>
    <row r="16" spans="1:10" x14ac:dyDescent="0.25">
      <c r="A16" t="s">
        <v>3</v>
      </c>
      <c r="B16" s="5">
        <v>998</v>
      </c>
      <c r="C16" s="9"/>
      <c r="D16" s="10">
        <v>998</v>
      </c>
      <c r="F16" t="s">
        <v>21</v>
      </c>
      <c r="I16" s="9">
        <v>30000</v>
      </c>
      <c r="J16" s="15"/>
    </row>
    <row r="17" spans="1:10" x14ac:dyDescent="0.25">
      <c r="A17" t="s">
        <v>4</v>
      </c>
      <c r="B17" s="6">
        <v>7394</v>
      </c>
      <c r="C17" s="9"/>
      <c r="D17" s="11">
        <v>7394</v>
      </c>
      <c r="F17" t="s">
        <v>22</v>
      </c>
      <c r="I17" s="9">
        <v>18750</v>
      </c>
      <c r="J17" s="9"/>
    </row>
    <row r="18" spans="1:10" x14ac:dyDescent="0.25">
      <c r="A18" t="s">
        <v>5</v>
      </c>
      <c r="B18" s="5">
        <f>SUM(B14:B17)</f>
        <v>11822</v>
      </c>
      <c r="C18" s="9"/>
      <c r="D18" s="10">
        <f>SUM(D14:D17)</f>
        <v>11822</v>
      </c>
      <c r="F18" t="s">
        <v>23</v>
      </c>
      <c r="I18" s="9">
        <v>90000</v>
      </c>
      <c r="J18" s="9"/>
    </row>
    <row r="19" spans="1:10" s="17" customFormat="1" x14ac:dyDescent="0.25">
      <c r="B19" s="18"/>
      <c r="C19" s="19"/>
      <c r="D19" s="20"/>
      <c r="F19" s="22" t="s">
        <v>34</v>
      </c>
      <c r="I19" s="23">
        <v>540000</v>
      </c>
      <c r="J19" s="19"/>
    </row>
    <row r="20" spans="1:10" ht="17.25" x14ac:dyDescent="0.4">
      <c r="A20" t="s">
        <v>7</v>
      </c>
      <c r="B20" s="5"/>
      <c r="C20" s="9"/>
      <c r="D20" s="10"/>
      <c r="I20" s="21">
        <f>SUM(I14:I19)</f>
        <v>1000836</v>
      </c>
      <c r="J20" s="9"/>
    </row>
    <row r="21" spans="1:10" x14ac:dyDescent="0.25">
      <c r="A21" s="1" t="s">
        <v>8</v>
      </c>
      <c r="B21" s="5"/>
      <c r="C21" s="9"/>
      <c r="D21" s="10"/>
      <c r="I21" s="9"/>
      <c r="J21" s="9"/>
    </row>
    <row r="22" spans="1:10" x14ac:dyDescent="0.25">
      <c r="B22" s="5"/>
      <c r="C22" s="9"/>
      <c r="D22" s="10"/>
      <c r="F22" t="s">
        <v>24</v>
      </c>
      <c r="I22" s="9">
        <f>I6-I20</f>
        <v>86695</v>
      </c>
      <c r="J22" s="9"/>
    </row>
    <row r="23" spans="1:10" x14ac:dyDescent="0.25">
      <c r="A23" t="s">
        <v>1</v>
      </c>
      <c r="B23" s="5">
        <v>818</v>
      </c>
      <c r="C23" s="9"/>
      <c r="D23" s="10">
        <v>818</v>
      </c>
      <c r="I23" s="9"/>
      <c r="J23" s="9"/>
    </row>
    <row r="24" spans="1:10" x14ac:dyDescent="0.25">
      <c r="A24" t="s">
        <v>2</v>
      </c>
      <c r="B24" s="5">
        <v>10</v>
      </c>
      <c r="C24" s="9"/>
      <c r="D24" s="10">
        <v>10</v>
      </c>
    </row>
    <row r="25" spans="1:10" x14ac:dyDescent="0.25">
      <c r="A25" t="s">
        <v>3</v>
      </c>
      <c r="B25" s="5">
        <v>263</v>
      </c>
      <c r="C25" s="9"/>
      <c r="D25" s="10">
        <v>263</v>
      </c>
    </row>
    <row r="26" spans="1:10" x14ac:dyDescent="0.25">
      <c r="A26" t="s">
        <v>4</v>
      </c>
      <c r="B26" s="6">
        <v>1850</v>
      </c>
      <c r="C26" s="9"/>
      <c r="D26" s="11">
        <v>1850</v>
      </c>
    </row>
    <row r="27" spans="1:10" x14ac:dyDescent="0.25">
      <c r="B27" s="5">
        <f>SUM(B23:B26)</f>
        <v>2941</v>
      </c>
      <c r="C27" s="9"/>
      <c r="D27" s="10">
        <f>SUM(D23:D26)</f>
        <v>2941</v>
      </c>
    </row>
    <row r="29" spans="1:10" x14ac:dyDescent="0.25">
      <c r="A29" t="s">
        <v>25</v>
      </c>
      <c r="B29">
        <v>51</v>
      </c>
      <c r="D29" s="4">
        <f>D9</f>
        <v>14618</v>
      </c>
      <c r="E29" s="4">
        <f>B29*D29</f>
        <v>745518</v>
      </c>
    </row>
    <row r="30" spans="1:10" x14ac:dyDescent="0.25">
      <c r="A30" t="s">
        <v>26</v>
      </c>
      <c r="B30">
        <v>10</v>
      </c>
      <c r="D30" s="4">
        <f>D18</f>
        <v>11822</v>
      </c>
      <c r="E30" s="4">
        <f t="shared" ref="E30:E34" si="0">B30*D30</f>
        <v>118220</v>
      </c>
    </row>
    <row r="31" spans="1:10" x14ac:dyDescent="0.25">
      <c r="A31" t="s">
        <v>13</v>
      </c>
      <c r="B31">
        <v>27</v>
      </c>
      <c r="D31" s="4">
        <f>D27</f>
        <v>2941</v>
      </c>
      <c r="E31" s="4">
        <f t="shared" si="0"/>
        <v>79407</v>
      </c>
    </row>
    <row r="32" spans="1:10" x14ac:dyDescent="0.25">
      <c r="A32" t="s">
        <v>27</v>
      </c>
      <c r="B32">
        <v>2</v>
      </c>
      <c r="D32" s="4">
        <f>D5+D6+D8</f>
        <v>13290</v>
      </c>
      <c r="E32" s="4">
        <f t="shared" si="0"/>
        <v>26580</v>
      </c>
    </row>
    <row r="33" spans="1:5" x14ac:dyDescent="0.25">
      <c r="A33" t="s">
        <v>28</v>
      </c>
      <c r="B33">
        <v>2</v>
      </c>
      <c r="D33" s="4">
        <f>D9</f>
        <v>14618</v>
      </c>
      <c r="E33" s="4">
        <f t="shared" si="0"/>
        <v>29236</v>
      </c>
    </row>
    <row r="34" spans="1:5" x14ac:dyDescent="0.25">
      <c r="A34" t="s">
        <v>29</v>
      </c>
      <c r="B34">
        <v>3</v>
      </c>
      <c r="D34" s="4">
        <f>D6+D7+D8</f>
        <v>11438</v>
      </c>
      <c r="E34" s="4">
        <f t="shared" si="0"/>
        <v>34314</v>
      </c>
    </row>
    <row r="35" spans="1:5" x14ac:dyDescent="0.25">
      <c r="A35" t="s">
        <v>33</v>
      </c>
      <c r="B35">
        <v>9</v>
      </c>
      <c r="D35" s="4">
        <v>4134</v>
      </c>
      <c r="E35" s="16">
        <f>B35*D35+250</f>
        <v>37456</v>
      </c>
    </row>
    <row r="36" spans="1:5" x14ac:dyDescent="0.25">
      <c r="A36" t="s">
        <v>30</v>
      </c>
      <c r="B36">
        <v>60</v>
      </c>
      <c r="D36" s="4">
        <v>280</v>
      </c>
      <c r="E36" s="7">
        <f>B36*D36</f>
        <v>16800</v>
      </c>
    </row>
    <row r="37" spans="1:5" x14ac:dyDescent="0.25">
      <c r="E37" s="8">
        <f>SUM(E29:E36)</f>
        <v>1087531</v>
      </c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6" sqref="C16"/>
    </sheetView>
  </sheetViews>
  <sheetFormatPr defaultRowHeight="15" x14ac:dyDescent="0.25"/>
  <cols>
    <col min="2" max="2" width="40.140625" customWidth="1"/>
    <col min="5" max="5" width="10" bestFit="1" customWidth="1"/>
    <col min="6" max="6" width="12.5703125" bestFit="1" customWidth="1"/>
  </cols>
  <sheetData>
    <row r="1" spans="1:6" x14ac:dyDescent="0.25">
      <c r="A1" t="s">
        <v>10</v>
      </c>
      <c r="C1">
        <v>51</v>
      </c>
      <c r="D1" t="s">
        <v>11</v>
      </c>
      <c r="E1">
        <f>'Ark1'!B9</f>
        <v>14618</v>
      </c>
      <c r="F1" s="9">
        <f>C1*E1</f>
        <v>745518</v>
      </c>
    </row>
    <row r="2" spans="1:6" x14ac:dyDescent="0.25">
      <c r="A2" t="s">
        <v>12</v>
      </c>
      <c r="C2">
        <v>10</v>
      </c>
      <c r="D2" t="s">
        <v>11</v>
      </c>
      <c r="E2">
        <f>'Ark1'!B18</f>
        <v>11822</v>
      </c>
      <c r="F2" s="9">
        <f>C2*E2</f>
        <v>118220</v>
      </c>
    </row>
    <row r="3" spans="1:6" x14ac:dyDescent="0.25">
      <c r="F3" s="9"/>
    </row>
    <row r="4" spans="1:6" x14ac:dyDescent="0.25">
      <c r="A4" t="s">
        <v>13</v>
      </c>
      <c r="C4">
        <v>27</v>
      </c>
      <c r="E4">
        <f>'Ark1'!B27</f>
        <v>2941</v>
      </c>
      <c r="F4" s="9">
        <f>C4*E4</f>
        <v>79407</v>
      </c>
    </row>
    <row r="5" spans="1:6" x14ac:dyDescent="0.25">
      <c r="F5" s="9"/>
    </row>
    <row r="6" spans="1:6" x14ac:dyDescent="0.25">
      <c r="A6" t="s">
        <v>14</v>
      </c>
      <c r="C6">
        <v>2</v>
      </c>
      <c r="E6" s="4">
        <f>'Ark1'!D32</f>
        <v>13290</v>
      </c>
      <c r="F6" s="9">
        <f>C6*E6</f>
        <v>26580</v>
      </c>
    </row>
    <row r="7" spans="1:6" x14ac:dyDescent="0.25">
      <c r="F7" s="9"/>
    </row>
    <row r="8" spans="1:6" x14ac:dyDescent="0.25">
      <c r="A8" t="s">
        <v>15</v>
      </c>
      <c r="C8">
        <v>2</v>
      </c>
      <c r="E8">
        <f>'Ark1'!B9</f>
        <v>14618</v>
      </c>
      <c r="F8" s="9">
        <f>C8*E8</f>
        <v>29236</v>
      </c>
    </row>
    <row r="9" spans="1:6" x14ac:dyDescent="0.25">
      <c r="F9" s="9"/>
    </row>
    <row r="10" spans="1:6" x14ac:dyDescent="0.25">
      <c r="A10" t="s">
        <v>16</v>
      </c>
      <c r="C10">
        <v>3</v>
      </c>
      <c r="E10" s="4">
        <f>'Ark1'!D34</f>
        <v>11438</v>
      </c>
      <c r="F10" s="9">
        <f>C10*E10</f>
        <v>34314</v>
      </c>
    </row>
    <row r="11" spans="1:6" x14ac:dyDescent="0.25">
      <c r="F11" s="9"/>
    </row>
    <row r="12" spans="1:6" x14ac:dyDescent="0.25">
      <c r="A12" t="s">
        <v>17</v>
      </c>
      <c r="C12">
        <v>7</v>
      </c>
      <c r="E12" s="4">
        <f>'Ark1'!D35</f>
        <v>4134</v>
      </c>
      <c r="F12" s="9">
        <f>C12*E12</f>
        <v>28938</v>
      </c>
    </row>
    <row r="13" spans="1:6" x14ac:dyDescent="0.25">
      <c r="F13" s="9"/>
    </row>
    <row r="14" spans="1:6" x14ac:dyDescent="0.25">
      <c r="F14" s="9">
        <f>SUM(F1:F13)</f>
        <v>1062213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DGU Nibe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Poul</cp:lastModifiedBy>
  <cp:lastPrinted>2018-01-18T08:16:21Z</cp:lastPrinted>
  <dcterms:created xsi:type="dcterms:W3CDTF">2010-02-22T07:49:23Z</dcterms:created>
  <dcterms:modified xsi:type="dcterms:W3CDTF">2018-01-18T08:17:47Z</dcterms:modified>
</cp:coreProperties>
</file>